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X10" i="1" l="1"/>
  <c r="X7" i="1"/>
  <c r="X8" i="1"/>
  <c r="X9" i="1"/>
  <c r="X6" i="1"/>
  <c r="W10" i="1"/>
  <c r="W7" i="1"/>
  <c r="W8" i="1"/>
  <c r="W9" i="1"/>
  <c r="W6" i="1"/>
  <c r="V10" i="1"/>
  <c r="V7" i="1"/>
  <c r="V8" i="1"/>
  <c r="V9" i="1"/>
  <c r="V6" i="1"/>
  <c r="U7" i="1"/>
  <c r="U8" i="1"/>
  <c r="U9" i="1"/>
  <c r="U6" i="1"/>
  <c r="U10" i="1" s="1"/>
  <c r="T10" i="1"/>
  <c r="S10" i="1"/>
  <c r="R10" i="1"/>
  <c r="Q10" i="1"/>
  <c r="P10" i="1"/>
  <c r="O10" i="1"/>
  <c r="N10" i="1"/>
  <c r="M10" i="1"/>
  <c r="T7" i="1"/>
  <c r="T8" i="1"/>
  <c r="T9" i="1"/>
  <c r="T6" i="1"/>
  <c r="S7" i="1"/>
  <c r="S8" i="1"/>
  <c r="S9" i="1"/>
  <c r="S6" i="1"/>
  <c r="R7" i="1"/>
  <c r="R8" i="1"/>
  <c r="R9" i="1"/>
  <c r="R6" i="1"/>
  <c r="Q7" i="1"/>
  <c r="Q8" i="1"/>
  <c r="Q9" i="1"/>
  <c r="Q6" i="1"/>
  <c r="P7" i="1"/>
  <c r="P8" i="1"/>
  <c r="P9" i="1"/>
  <c r="P6" i="1"/>
  <c r="O7" i="1"/>
  <c r="O8" i="1"/>
  <c r="O9" i="1"/>
  <c r="O6" i="1"/>
  <c r="N7" i="1"/>
  <c r="N8" i="1"/>
  <c r="N9" i="1"/>
  <c r="N6" i="1"/>
  <c r="M6" i="1"/>
  <c r="M7" i="1"/>
  <c r="M8" i="1"/>
  <c r="M9" i="1"/>
  <c r="E7" i="1" l="1"/>
  <c r="E8" i="1"/>
  <c r="E9" i="1"/>
  <c r="E6" i="1"/>
  <c r="E10" i="1" s="1"/>
  <c r="D7" i="1" l="1"/>
  <c r="D8" i="1"/>
  <c r="D9" i="1"/>
  <c r="D6" i="1"/>
</calcChain>
</file>

<file path=xl/sharedStrings.xml><?xml version="1.0" encoding="utf-8"?>
<sst xmlns="http://schemas.openxmlformats.org/spreadsheetml/2006/main" count="35" uniqueCount="28">
  <si>
    <t>BASICO</t>
  </si>
  <si>
    <t>EMPRESA AAA LDA</t>
  </si>
  <si>
    <t>MAYO</t>
  </si>
  <si>
    <t>NOMBRE</t>
  </si>
  <si>
    <t>SUELDO</t>
  </si>
  <si>
    <t>ANA MARIA LOPEZ</t>
  </si>
  <si>
    <t>ANDREA JARAMILLO</t>
  </si>
  <si>
    <t>RICARDO PEREZ</t>
  </si>
  <si>
    <t>FELIPE  CORTEZ</t>
  </si>
  <si>
    <t xml:space="preserve">DIAS </t>
  </si>
  <si>
    <t>TOTALES</t>
  </si>
  <si>
    <t>SALARIO MINIMO</t>
  </si>
  <si>
    <t>AUX.TRANSPORTE</t>
  </si>
  <si>
    <t>AUX TRANSPORTE</t>
  </si>
  <si>
    <t>HED</t>
  </si>
  <si>
    <t>HEN</t>
  </si>
  <si>
    <t>DFD</t>
  </si>
  <si>
    <t>DFN</t>
  </si>
  <si>
    <t>DEDF</t>
  </si>
  <si>
    <t>DENF</t>
  </si>
  <si>
    <t>RECARGO NOCTURNO</t>
  </si>
  <si>
    <t>TOTAL DEVENGO</t>
  </si>
  <si>
    <t>SALUD</t>
  </si>
  <si>
    <t>PENSION</t>
  </si>
  <si>
    <t>TOTAL DEDUCIDO</t>
  </si>
  <si>
    <t>NETO PAGADO</t>
  </si>
  <si>
    <t>VALOR HORAS EXTRAS</t>
  </si>
  <si>
    <t>CANTIDAD 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</si>
</sst>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72" fontId="0" fillId="0" borderId="0" xfId="0" applyNumberFormat="1"/>
    <xf numFmtId="0" fontId="1" fillId="0" borderId="0" xfId="0" applyFont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9" fontId="0" fillId="0" borderId="0" xfId="0" applyNumberFormat="1"/>
    <xf numFmtId="0" fontId="0" fillId="2" borderId="0" xfId="0" applyFill="1" applyAlignment="1">
      <alignment horizontal="center"/>
    </xf>
    <xf numFmtId="172" fontId="0" fillId="2" borderId="0" xfId="0" applyNumberFormat="1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tabSelected="1" workbookViewId="0">
      <selection activeCell="J17" sqref="J17"/>
    </sheetView>
  </sheetViews>
  <sheetFormatPr baseColWidth="10" defaultRowHeight="15" x14ac:dyDescent="0.25"/>
  <cols>
    <col min="1" max="1" width="18.85546875" bestFit="1" customWidth="1"/>
    <col min="2" max="2" width="10.5703125" bestFit="1" customWidth="1"/>
    <col min="3" max="3" width="5.5703125" bestFit="1" customWidth="1"/>
    <col min="4" max="4" width="12.5703125" customWidth="1"/>
    <col min="5" max="5" width="17" bestFit="1" customWidth="1"/>
    <col min="6" max="8" width="5" bestFit="1" customWidth="1"/>
    <col min="9" max="9" width="4.7109375" bestFit="1" customWidth="1"/>
    <col min="10" max="10" width="5.5703125" bestFit="1" customWidth="1"/>
    <col min="11" max="11" width="5.7109375" bestFit="1" customWidth="1"/>
    <col min="12" max="12" width="20.5703125" bestFit="1" customWidth="1"/>
    <col min="13" max="13" width="15.28515625" customWidth="1"/>
    <col min="16" max="16" width="16.5703125" bestFit="1" customWidth="1"/>
    <col min="17" max="17" width="14.140625" bestFit="1" customWidth="1"/>
    <col min="19" max="19" width="20.5703125" bestFit="1" customWidth="1"/>
    <col min="20" max="20" width="15.85546875" bestFit="1" customWidth="1"/>
    <col min="21" max="21" width="14.140625" customWidth="1"/>
    <col min="23" max="23" width="16.5703125" bestFit="1" customWidth="1"/>
    <col min="24" max="24" width="14.140625" bestFit="1" customWidth="1"/>
  </cols>
  <sheetData>
    <row r="1" spans="1:44" x14ac:dyDescent="0.25">
      <c r="A1" s="9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4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44" x14ac:dyDescent="0.25">
      <c r="A3" s="1" t="s">
        <v>2</v>
      </c>
      <c r="B3">
        <v>2013</v>
      </c>
      <c r="M3">
        <v>1.25</v>
      </c>
      <c r="N3">
        <v>1.75</v>
      </c>
      <c r="O3">
        <v>1.75</v>
      </c>
      <c r="P3">
        <v>2.1</v>
      </c>
      <c r="Q3">
        <v>2</v>
      </c>
      <c r="R3">
        <v>2.5</v>
      </c>
      <c r="S3">
        <v>0.35</v>
      </c>
      <c r="U3" s="8">
        <v>0.04</v>
      </c>
      <c r="V3" s="8">
        <v>0.04</v>
      </c>
    </row>
    <row r="4" spans="1:44" x14ac:dyDescent="0.25">
      <c r="F4" s="2" t="s">
        <v>27</v>
      </c>
      <c r="G4" s="2"/>
      <c r="H4" s="2"/>
      <c r="I4" s="2"/>
      <c r="J4" s="2"/>
      <c r="K4" s="2"/>
      <c r="L4" s="2"/>
      <c r="M4" s="2" t="s">
        <v>26</v>
      </c>
      <c r="N4" s="2"/>
      <c r="O4" s="2"/>
      <c r="P4" s="2"/>
      <c r="Q4" s="2"/>
      <c r="R4" s="2"/>
      <c r="S4" s="2"/>
    </row>
    <row r="5" spans="1:44" x14ac:dyDescent="0.25">
      <c r="A5" s="4" t="s">
        <v>3</v>
      </c>
      <c r="B5" s="4" t="s">
        <v>4</v>
      </c>
      <c r="C5" s="4" t="s">
        <v>9</v>
      </c>
      <c r="D5" s="4" t="s">
        <v>0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</row>
    <row r="6" spans="1:44" x14ac:dyDescent="0.25">
      <c r="A6" t="s">
        <v>8</v>
      </c>
      <c r="B6" s="3">
        <v>589500</v>
      </c>
      <c r="C6" s="6">
        <v>30</v>
      </c>
      <c r="D6" s="3">
        <f>B6/30*C6</f>
        <v>589500</v>
      </c>
      <c r="E6" s="3">
        <f>IF(B6&lt;($B$12*2),($B$13/30)*C6,0)</f>
        <v>70500</v>
      </c>
      <c r="F6" s="5">
        <v>5</v>
      </c>
      <c r="G6" s="5">
        <v>2</v>
      </c>
      <c r="H6" s="5">
        <v>1</v>
      </c>
      <c r="I6" s="5"/>
      <c r="J6" s="5">
        <v>8</v>
      </c>
      <c r="K6" s="5">
        <v>8</v>
      </c>
      <c r="L6" s="5">
        <v>32</v>
      </c>
      <c r="M6" s="3">
        <f>(B6/30*F6)*$M$3</f>
        <v>122812.5</v>
      </c>
      <c r="N6" s="3">
        <f>(B6/30*G6)*$N$3</f>
        <v>68775</v>
      </c>
      <c r="O6" s="3">
        <f>(B6/30*H6)*$O$3</f>
        <v>34387.5</v>
      </c>
      <c r="P6" s="3">
        <f>(D6/30*I6)*$P$3</f>
        <v>0</v>
      </c>
      <c r="Q6" s="3">
        <f>(D6/30*J6)*$Q$3</f>
        <v>314400</v>
      </c>
      <c r="R6" s="3">
        <f>(D6/30*K6)*$R$3</f>
        <v>393000</v>
      </c>
      <c r="S6" s="3">
        <f>(B6/30*L6)*$S$3</f>
        <v>220080</v>
      </c>
      <c r="T6" s="3">
        <f>D6+E6+M6+N6+O6+P6+Q6+R6+S6</f>
        <v>1813455</v>
      </c>
      <c r="U6" s="3">
        <f>(T6-E6)*$U$3</f>
        <v>69718.2</v>
      </c>
      <c r="V6" s="3">
        <f>(T6-E6)*$V$3</f>
        <v>69718.2</v>
      </c>
      <c r="W6" s="3">
        <f>U6+V6</f>
        <v>139436.4</v>
      </c>
      <c r="X6" s="3">
        <f>T6-W6</f>
        <v>1674018.6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t="s">
        <v>5</v>
      </c>
      <c r="B7" s="3">
        <v>900000</v>
      </c>
      <c r="C7" s="6">
        <v>27</v>
      </c>
      <c r="D7" s="3">
        <f t="shared" ref="D7:D9" si="0">B7/30*C7</f>
        <v>810000</v>
      </c>
      <c r="E7" s="3">
        <f t="shared" ref="E7:E9" si="1">IF(B7&lt;($B$12*2),($B$13/30)*C7,0)</f>
        <v>63450</v>
      </c>
      <c r="F7" s="5">
        <v>1</v>
      </c>
      <c r="G7" s="5">
        <v>2</v>
      </c>
      <c r="H7" s="5">
        <v>4</v>
      </c>
      <c r="I7" s="5">
        <v>3</v>
      </c>
      <c r="J7" s="5"/>
      <c r="K7" s="5"/>
      <c r="L7" s="5"/>
      <c r="M7" s="3">
        <f t="shared" ref="M7:M9" si="2">(B7/30*F7)*$M$3</f>
        <v>37500</v>
      </c>
      <c r="N7" s="3">
        <f t="shared" ref="N7:N9" si="3">(B7/30*G7)*$N$3</f>
        <v>105000</v>
      </c>
      <c r="O7" s="3">
        <f t="shared" ref="O7:O9" si="4">(B7/30*H7)*$O$3</f>
        <v>210000</v>
      </c>
      <c r="P7" s="3">
        <f t="shared" ref="P7:P9" si="5">(D7/30*I7)*$P$3</f>
        <v>170100</v>
      </c>
      <c r="Q7" s="3">
        <f t="shared" ref="Q7:Q9" si="6">(D7/30*J7)*$Q$3</f>
        <v>0</v>
      </c>
      <c r="R7" s="3">
        <f t="shared" ref="R7:R9" si="7">(D7/30*K7)*$R$3</f>
        <v>0</v>
      </c>
      <c r="S7" s="3">
        <f t="shared" ref="S7:S9" si="8">(B7/30*L7)*$S$3</f>
        <v>0</v>
      </c>
      <c r="T7" s="3">
        <f t="shared" ref="T7:T9" si="9">D7+E7+M7+N7+O7+P7+Q7+R7+S7</f>
        <v>1396050</v>
      </c>
      <c r="U7" s="3">
        <f t="shared" ref="U7:U9" si="10">(T7-E7)*$U$3</f>
        <v>53304</v>
      </c>
      <c r="V7" s="3">
        <f t="shared" ref="V7:V9" si="11">(T7-E7)*$V$3</f>
        <v>53304</v>
      </c>
      <c r="W7" s="3">
        <f t="shared" ref="W7:W9" si="12">U7+V7</f>
        <v>106608</v>
      </c>
      <c r="X7" s="3">
        <f t="shared" ref="X7:X9" si="13">T7-W7</f>
        <v>1289442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x14ac:dyDescent="0.25">
      <c r="A8" t="s">
        <v>6</v>
      </c>
      <c r="B8" s="3">
        <v>1350000</v>
      </c>
      <c r="C8" s="6">
        <v>30</v>
      </c>
      <c r="D8" s="3">
        <f t="shared" si="0"/>
        <v>1350000</v>
      </c>
      <c r="E8" s="3">
        <f t="shared" si="1"/>
        <v>0</v>
      </c>
      <c r="F8" s="5">
        <v>2</v>
      </c>
      <c r="G8" s="5"/>
      <c r="H8" s="5"/>
      <c r="I8" s="5"/>
      <c r="J8" s="5"/>
      <c r="K8" s="5"/>
      <c r="L8" s="5"/>
      <c r="M8" s="3">
        <f t="shared" si="2"/>
        <v>112500</v>
      </c>
      <c r="N8" s="3">
        <f t="shared" si="3"/>
        <v>0</v>
      </c>
      <c r="O8" s="3">
        <f t="shared" si="4"/>
        <v>0</v>
      </c>
      <c r="P8" s="3">
        <f t="shared" si="5"/>
        <v>0</v>
      </c>
      <c r="Q8" s="3">
        <f t="shared" si="6"/>
        <v>0</v>
      </c>
      <c r="R8" s="3">
        <f t="shared" si="7"/>
        <v>0</v>
      </c>
      <c r="S8" s="3">
        <f t="shared" si="8"/>
        <v>0</v>
      </c>
      <c r="T8" s="3">
        <f t="shared" si="9"/>
        <v>1462500</v>
      </c>
      <c r="U8" s="3">
        <f t="shared" si="10"/>
        <v>58500</v>
      </c>
      <c r="V8" s="3">
        <f t="shared" si="11"/>
        <v>58500</v>
      </c>
      <c r="W8" s="3">
        <f t="shared" si="12"/>
        <v>117000</v>
      </c>
      <c r="X8" s="3">
        <f t="shared" si="13"/>
        <v>1345500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x14ac:dyDescent="0.25">
      <c r="A9" t="s">
        <v>7</v>
      </c>
      <c r="B9" s="3">
        <v>750000</v>
      </c>
      <c r="C9" s="7">
        <v>30</v>
      </c>
      <c r="D9" s="3">
        <f t="shared" si="0"/>
        <v>750000</v>
      </c>
      <c r="E9" s="3">
        <f t="shared" si="1"/>
        <v>70500</v>
      </c>
      <c r="F9" s="5">
        <v>5</v>
      </c>
      <c r="G9" s="5">
        <v>7</v>
      </c>
      <c r="H9" s="5">
        <v>8</v>
      </c>
      <c r="I9" s="5">
        <v>16</v>
      </c>
      <c r="J9" s="5">
        <v>24</v>
      </c>
      <c r="K9" s="5">
        <v>32</v>
      </c>
      <c r="L9" s="5">
        <v>67</v>
      </c>
      <c r="M9" s="3">
        <f t="shared" si="2"/>
        <v>156250</v>
      </c>
      <c r="N9" s="3">
        <f t="shared" si="3"/>
        <v>306250</v>
      </c>
      <c r="O9" s="3">
        <f t="shared" si="4"/>
        <v>350000</v>
      </c>
      <c r="P9" s="3">
        <f t="shared" si="5"/>
        <v>840000</v>
      </c>
      <c r="Q9" s="3">
        <f t="shared" si="6"/>
        <v>1200000</v>
      </c>
      <c r="R9" s="3">
        <f t="shared" si="7"/>
        <v>2000000</v>
      </c>
      <c r="S9" s="3">
        <f t="shared" si="8"/>
        <v>586250</v>
      </c>
      <c r="T9" s="3">
        <f t="shared" si="9"/>
        <v>6259250</v>
      </c>
      <c r="U9" s="3">
        <f t="shared" si="10"/>
        <v>247550</v>
      </c>
      <c r="V9" s="3">
        <f t="shared" si="11"/>
        <v>247550</v>
      </c>
      <c r="W9" s="3">
        <f t="shared" si="12"/>
        <v>495100</v>
      </c>
      <c r="X9" s="3">
        <f t="shared" si="13"/>
        <v>5764150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9" t="s">
        <v>10</v>
      </c>
      <c r="B10" s="9"/>
      <c r="C10" s="9"/>
      <c r="D10" s="10"/>
      <c r="E10" s="10">
        <f>SUM(E6:E9)</f>
        <v>204450</v>
      </c>
      <c r="F10" s="11"/>
      <c r="G10" s="11"/>
      <c r="H10" s="11"/>
      <c r="I10" s="11"/>
      <c r="J10" s="11"/>
      <c r="K10" s="11"/>
      <c r="L10" s="11"/>
      <c r="M10" s="10">
        <f>SUM(M6:M9)</f>
        <v>429062.5</v>
      </c>
      <c r="N10" s="10">
        <f>SUM(N6:N9)</f>
        <v>480025</v>
      </c>
      <c r="O10" s="10">
        <f>SUM(O6:O9)</f>
        <v>594387.5</v>
      </c>
      <c r="P10" s="10">
        <f>SUM(P6:P9)</f>
        <v>1010100</v>
      </c>
      <c r="Q10" s="10">
        <f>SUM(Q6:Q9)</f>
        <v>1514400</v>
      </c>
      <c r="R10" s="10">
        <f>SUM(R6:R9)</f>
        <v>2393000</v>
      </c>
      <c r="S10" s="10">
        <f>SUM(S6:S9)</f>
        <v>806330</v>
      </c>
      <c r="T10" s="10">
        <f>SUM(T6:T9)</f>
        <v>10931255</v>
      </c>
      <c r="U10" s="10">
        <f>SUM(U6:U9)</f>
        <v>429072.2</v>
      </c>
      <c r="V10" s="10">
        <f>SUM(V6:V9)</f>
        <v>429072.2</v>
      </c>
      <c r="W10" s="10">
        <f>SUM(W6:W9)</f>
        <v>858144.4</v>
      </c>
      <c r="X10" s="10">
        <f>SUM(X6:X9)</f>
        <v>10073110.6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x14ac:dyDescent="0.25">
      <c r="A12" t="s">
        <v>11</v>
      </c>
      <c r="B12" s="3">
        <v>589500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x14ac:dyDescent="0.25">
      <c r="A13" t="s">
        <v>12</v>
      </c>
      <c r="B13" s="3">
        <v>70500</v>
      </c>
    </row>
  </sheetData>
  <mergeCells count="4">
    <mergeCell ref="A10:C10"/>
    <mergeCell ref="F4:L4"/>
    <mergeCell ref="M4:S4"/>
    <mergeCell ref="A1:M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ELKIN</dc:creator>
  <cp:lastModifiedBy>ELKIN</cp:lastModifiedBy>
  <dcterms:created xsi:type="dcterms:W3CDTF">2013-06-22T04:52:54Z</dcterms:created>
  <dcterms:modified xsi:type="dcterms:W3CDTF">2013-06-22T06:29:50Z</dcterms:modified>
</cp:coreProperties>
</file>